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680" windowHeight="13095"/>
  </bookViews>
  <sheets>
    <sheet name="Tabelle1" sheetId="1" r:id="rId1"/>
  </sheets>
  <externalReferences>
    <externalReference r:id="rId2"/>
  </externalReferences>
  <calcPr calcId="145621" calcOnSave="0"/>
</workbook>
</file>

<file path=xl/calcChain.xml><?xml version="1.0" encoding="utf-8"?>
<calcChain xmlns="http://schemas.openxmlformats.org/spreadsheetml/2006/main">
  <c r="J25" i="1" l="1"/>
  <c r="L24" i="1"/>
  <c r="D24" i="1"/>
  <c r="J23" i="1"/>
  <c r="L22" i="1"/>
  <c r="D22" i="1"/>
  <c r="J21" i="1"/>
  <c r="L20" i="1"/>
  <c r="D20" i="1"/>
  <c r="J19" i="1"/>
  <c r="L18" i="1"/>
  <c r="D18" i="1"/>
  <c r="J17" i="1"/>
  <c r="L16" i="1"/>
  <c r="D16" i="1"/>
  <c r="J15" i="1"/>
  <c r="L14" i="1"/>
  <c r="D14" i="1"/>
  <c r="J13" i="1"/>
  <c r="L12" i="1"/>
  <c r="D12" i="1"/>
  <c r="J11" i="1"/>
  <c r="L10" i="1"/>
  <c r="D10" i="1"/>
  <c r="J9" i="1"/>
  <c r="L8" i="1"/>
  <c r="D8" i="1"/>
  <c r="G5" i="1"/>
  <c r="G4" i="1"/>
</calcChain>
</file>

<file path=xl/comments1.xml><?xml version="1.0" encoding="utf-8"?>
<comments xmlns="http://schemas.openxmlformats.org/spreadsheetml/2006/main">
  <authors>
    <author>Gerhard Schnabl</author>
  </authors>
  <commentList>
    <comment ref="N3" authorId="0">
      <text>
        <r>
          <rPr>
            <sz val="8"/>
            <color indexed="81"/>
            <rFont val="Arial"/>
            <family val="2"/>
          </rPr>
          <t>© Gerhard Leeb, Stadt Haag
© Gerhard Schnabl, Ottenschlag
© Lisi Haberhauer, Amstetten</t>
        </r>
      </text>
    </comment>
  </commentList>
</comments>
</file>

<file path=xl/sharedStrings.xml><?xml version="1.0" encoding="utf-8"?>
<sst xmlns="http://schemas.openxmlformats.org/spreadsheetml/2006/main" count="91" uniqueCount="68">
  <si>
    <t>Jugendorchestervorwettbewerb</t>
  </si>
  <si>
    <t>Impressum</t>
  </si>
  <si>
    <t>Nr.</t>
  </si>
  <si>
    <t>Uhrzeit</t>
  </si>
  <si>
    <t>Bezeichnung</t>
  </si>
  <si>
    <t>Ort</t>
  </si>
  <si>
    <t>KapellmeisterIn</t>
  </si>
  <si>
    <t>Stufe</t>
  </si>
  <si>
    <t>Werke</t>
  </si>
  <si>
    <t>Jury</t>
  </si>
  <si>
    <t>Punkte</t>
  </si>
  <si>
    <t>Die "Ganslrocker Juniors"</t>
  </si>
  <si>
    <t>Erster Gänserndorfer MV</t>
  </si>
  <si>
    <t>Robert Corazza</t>
  </si>
  <si>
    <t>Aj</t>
  </si>
  <si>
    <t>P.:</t>
  </si>
  <si>
    <t>The Fire Brigade von Gerald Oswald</t>
  </si>
  <si>
    <t>A</t>
  </si>
  <si>
    <t>Firefighters von Otto M. Schwarz</t>
  </si>
  <si>
    <t>B</t>
  </si>
  <si>
    <t>Die fetzigen Störche</t>
  </si>
  <si>
    <t>MV Marchegg</t>
  </si>
  <si>
    <t>Maximilian Haller</t>
  </si>
  <si>
    <t>Colliding Visions von Brian Balmages</t>
  </si>
  <si>
    <t>C</t>
  </si>
  <si>
    <t>Coconut Song von Luigi di Ghisallo</t>
  </si>
  <si>
    <t>D</t>
  </si>
  <si>
    <t>JBO Leopoldsdorf</t>
  </si>
  <si>
    <t>MV Leopoldsdorf</t>
  </si>
  <si>
    <t>Felix Nentwich</t>
  </si>
  <si>
    <t>E</t>
  </si>
  <si>
    <t>Rolling in the Deep von Adkins Adele</t>
  </si>
  <si>
    <t>o.B.</t>
  </si>
  <si>
    <t>JBO Ollersdorf</t>
  </si>
  <si>
    <t>MV Ortsmusik Ollersdorf</t>
  </si>
  <si>
    <t>Ronald Unzeitig</t>
  </si>
  <si>
    <t>Cucú von Jakob Gruchmann</t>
  </si>
  <si>
    <t>Let it go von Johnnie Vinson</t>
  </si>
  <si>
    <t>Bj</t>
  </si>
  <si>
    <t>Jugendkapelle Jedenspeigen-Sierndorf</t>
  </si>
  <si>
    <t>MV Jedenspeidgen</t>
  </si>
  <si>
    <t>Markus Schmid</t>
  </si>
  <si>
    <t>Harbinger von Robert Sheldon</t>
  </si>
  <si>
    <t>Cj</t>
  </si>
  <si>
    <t>Stone Age Stomp von Timothy Loest</t>
  </si>
  <si>
    <t>Dj</t>
  </si>
  <si>
    <t>Young Stars</t>
  </si>
  <si>
    <t>MV Neusiedl an der Zaya</t>
  </si>
  <si>
    <t>Marcus Bittner</t>
  </si>
  <si>
    <t>Ej</t>
  </si>
  <si>
    <t>JBO_GS_WEI[:K:]INGS</t>
  </si>
  <si>
    <t>MV Groß-Schweinbarth &amp; Weikendorf</t>
  </si>
  <si>
    <t>Christoph Riha</t>
  </si>
  <si>
    <t>J1a</t>
  </si>
  <si>
    <t>Happy von P.Williams/m. Sweeney</t>
  </si>
  <si>
    <t>J1b</t>
  </si>
  <si>
    <t>Micro Music</t>
  </si>
  <si>
    <t>MS Orth an der Donau</t>
  </si>
  <si>
    <t>Anton Wagnes</t>
  </si>
  <si>
    <t>J1c</t>
  </si>
  <si>
    <t>American Spirit Overture John Edmondson</t>
  </si>
  <si>
    <t>J1d</t>
  </si>
  <si>
    <t>JBO Obersiebenbrunn</t>
  </si>
  <si>
    <t>MV Harmonie Obersiebenbrunn</t>
  </si>
  <si>
    <t>J2a</t>
  </si>
  <si>
    <t>Funny Parade von Günter Dibiasi</t>
  </si>
  <si>
    <t>J2b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</si>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</sst>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;@"/>
    <numFmt numFmtId="165" formatCode="&quot;Datum:  &quot;d/m/yyyy"/>
    <numFmt numFmtId="166" formatCode="h:mm;@"/>
  </numFmts>
  <fonts count="13" x14ac:knownFonts="1">
    <font>
      <sz val="12"/>
      <color theme="1"/>
      <name val="Calibri"/>
      <family val="2"/>
    </font>
    <font>
      <sz val="11"/>
      <color indexed="18"/>
      <name val="Arial"/>
      <family val="2"/>
    </font>
    <font>
      <b/>
      <sz val="28"/>
      <color indexed="18"/>
      <name val="Arial"/>
      <family val="2"/>
    </font>
    <font>
      <sz val="4"/>
      <color indexed="9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20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8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n">
        <color indexed="64"/>
      </top>
      <bottom style="thick">
        <color indexed="9"/>
      </bottom>
      <diagonal/>
    </border>
    <border>
      <left/>
      <right style="thick">
        <color indexed="9"/>
      </right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 style="thin">
        <color indexed="64"/>
      </top>
      <bottom/>
      <diagonal/>
    </border>
    <border>
      <left style="thick">
        <color indexed="9"/>
      </left>
      <right/>
      <top style="thin">
        <color indexed="64"/>
      </top>
      <bottom style="thick">
        <color indexed="9"/>
      </bottom>
      <diagonal/>
    </border>
    <border>
      <left style="thick">
        <color indexed="9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Protection="1"/>
    <xf numFmtId="0" fontId="1" fillId="2" borderId="0" xfId="0" applyFont="1" applyFill="1" applyBorder="1" applyProtection="1"/>
    <xf numFmtId="0" fontId="1" fillId="2" borderId="0" xfId="0" applyNumberFormat="1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/>
    </xf>
    <xf numFmtId="0" fontId="6" fillId="3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0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left" vertical="center"/>
      <protection locked="0" hidden="1"/>
    </xf>
    <xf numFmtId="0" fontId="8" fillId="4" borderId="5" xfId="0" applyFont="1" applyFill="1" applyBorder="1" applyAlignment="1" applyProtection="1">
      <alignment horizontal="left" vertical="center"/>
      <protection locked="0"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left" vertical="center"/>
      <protection locked="0" hidden="1"/>
    </xf>
    <xf numFmtId="0" fontId="8" fillId="4" borderId="10" xfId="0" applyFont="1" applyFill="1" applyBorder="1" applyAlignment="1" applyProtection="1">
      <alignment horizontal="left" vertical="center"/>
      <protection locked="0" hidden="1"/>
    </xf>
    <xf numFmtId="0" fontId="8" fillId="4" borderId="13" xfId="0" applyFont="1" applyFill="1" applyBorder="1" applyAlignment="1" applyProtection="1">
      <alignment horizontal="left" vertical="center"/>
      <protection locked="0" hidden="1"/>
    </xf>
    <xf numFmtId="0" fontId="11" fillId="2" borderId="0" xfId="0" applyFont="1" applyFill="1" applyBorder="1" applyAlignment="1" applyProtection="1">
      <alignment horizontal="right"/>
    </xf>
    <xf numFmtId="0" fontId="1" fillId="0" borderId="0" xfId="0" applyNumberFormat="1" applyFont="1" applyBorder="1" applyProtection="1"/>
    <xf numFmtId="0" fontId="9" fillId="4" borderId="3" xfId="0" applyFont="1" applyFill="1" applyBorder="1" applyAlignment="1" applyProtection="1">
      <alignment horizontal="left" vertical="center" wrapText="1"/>
      <protection locked="0" hidden="1"/>
    </xf>
    <xf numFmtId="0" fontId="9" fillId="4" borderId="8" xfId="0" applyFont="1" applyFill="1" applyBorder="1" applyAlignment="1" applyProtection="1">
      <alignment horizontal="left" vertical="center" wrapText="1"/>
      <protection locked="0" hidden="1"/>
    </xf>
    <xf numFmtId="0" fontId="8" fillId="4" borderId="3" xfId="0" applyFont="1" applyFill="1" applyBorder="1" applyAlignment="1" applyProtection="1">
      <alignment horizontal="left" vertical="center" wrapText="1"/>
      <protection locked="0" hidden="1"/>
    </xf>
    <xf numFmtId="0" fontId="8" fillId="4" borderId="8" xfId="0" applyFont="1" applyFill="1" applyBorder="1" applyAlignment="1" applyProtection="1">
      <alignment horizontal="left" vertical="center" wrapText="1"/>
      <protection locked="0" hidden="1"/>
    </xf>
    <xf numFmtId="0" fontId="10" fillId="4" borderId="12" xfId="0" applyFont="1" applyFill="1" applyBorder="1" applyAlignment="1" applyProtection="1">
      <alignment horizontal="center" vertical="center"/>
      <protection locked="0" hidden="1"/>
    </xf>
    <xf numFmtId="0" fontId="10" fillId="4" borderId="8" xfId="0" applyFont="1" applyFill="1" applyBorder="1" applyAlignment="1" applyProtection="1">
      <alignment horizontal="center" vertical="center"/>
      <protection locked="0" hidden="1"/>
    </xf>
    <xf numFmtId="0" fontId="8" fillId="4" borderId="11" xfId="0" applyNumberFormat="1" applyFont="1" applyFill="1" applyBorder="1" applyAlignment="1" applyProtection="1">
      <alignment horizontal="center" vertical="center"/>
      <protection locked="0" hidden="1"/>
    </xf>
    <xf numFmtId="0" fontId="8" fillId="4" borderId="8" xfId="0" applyNumberFormat="1" applyFont="1" applyFill="1" applyBorder="1" applyAlignment="1" applyProtection="1">
      <alignment horizontal="center" vertical="center"/>
      <protection locked="0" hidden="1"/>
    </xf>
    <xf numFmtId="2" fontId="8" fillId="4" borderId="14" xfId="0" applyNumberFormat="1" applyFont="1" applyFill="1" applyBorder="1" applyAlignment="1" applyProtection="1">
      <alignment horizontal="center" vertical="center"/>
      <protection locked="0" hidden="1"/>
    </xf>
    <xf numFmtId="2" fontId="8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 vertical="center"/>
    </xf>
    <xf numFmtId="1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7" xfId="0" applyNumberFormat="1" applyFont="1" applyFill="1" applyBorder="1" applyAlignment="1" applyProtection="1">
      <alignment horizontal="center" vertical="center" wrapText="1"/>
      <protection hidden="1"/>
    </xf>
    <xf numFmtId="166" fontId="8" fillId="4" borderId="11" xfId="0" applyNumberFormat="1" applyFont="1" applyFill="1" applyBorder="1" applyAlignment="1" applyProtection="1">
      <alignment horizontal="center" vertical="center" wrapText="1"/>
      <protection locked="0" hidden="1"/>
    </xf>
    <xf numFmtId="166" fontId="8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0" applyFont="1" applyFill="1" applyBorder="1" applyAlignment="1" applyProtection="1">
      <alignment horizontal="center" vertical="center"/>
      <protection locked="0" hidden="1"/>
    </xf>
    <xf numFmtId="0" fontId="8" fillId="4" borderId="2" xfId="0" applyNumberFormat="1" applyFont="1" applyFill="1" applyBorder="1" applyAlignment="1" applyProtection="1">
      <alignment horizontal="center" vertical="center"/>
      <protection locked="0" hidden="1"/>
    </xf>
    <xf numFmtId="2" fontId="8" fillId="4" borderId="6" xfId="0" applyNumberFormat="1" applyFont="1" applyFill="1" applyBorder="1" applyAlignment="1" applyProtection="1">
      <alignment horizontal="center" vertical="center"/>
      <protection locked="0" hidden="1"/>
    </xf>
    <xf numFmtId="1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8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66" fontId="8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" fillId="3" borderId="0" xfId="0" applyFont="1" applyFill="1" applyBorder="1" applyAlignment="1" applyProtection="1">
      <alignment horizontal="left"/>
    </xf>
    <xf numFmtId="164" fontId="4" fillId="3" borderId="0" xfId="0" applyNumberFormat="1" applyFont="1" applyFill="1" applyBorder="1" applyAlignment="1" applyProtection="1">
      <alignment horizontal="left" vertical="center"/>
      <protection hidden="1"/>
    </xf>
    <xf numFmtId="165" fontId="5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1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2</xdr:row>
      <xdr:rowOff>28575</xdr:rowOff>
    </xdr:from>
    <xdr:to>
      <xdr:col>5</xdr:col>
      <xdr:colOff>1323976</xdr:colOff>
      <xdr:row>5</xdr:row>
      <xdr:rowOff>19050</xdr:rowOff>
    </xdr:to>
    <xdr:pic>
      <xdr:nvPicPr>
        <xdr:cNvPr id="2" name="Grafik 1" descr="logo_noebv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428625"/>
          <a:ext cx="1905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OWB_2017\_Basisdaten_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Datenblatt"/>
      <sheetName val="Wertungsrichterbögen"/>
      <sheetName val="Vereinsliste"/>
    </sheetNames>
    <sheetDataSet>
      <sheetData sheetId="0" refreshError="1">
        <row r="8">
          <cell r="H8" t="str">
            <v>Gänserndorf</v>
          </cell>
        </row>
        <row r="13">
          <cell r="H13" t="str">
            <v>Marchegg</v>
          </cell>
        </row>
        <row r="15">
          <cell r="H15">
            <v>42813</v>
          </cell>
        </row>
        <row r="29">
          <cell r="K29" t="str">
            <v>J1a</v>
          </cell>
          <cell r="L29" t="str">
            <v>J1b</v>
          </cell>
        </row>
        <row r="30">
          <cell r="E30" t="str">
            <v>J1a</v>
          </cell>
          <cell r="K30" t="str">
            <v>J1b</v>
          </cell>
          <cell r="L30" t="str">
            <v>J1c</v>
          </cell>
        </row>
        <row r="31">
          <cell r="K31" t="str">
            <v>J1c</v>
          </cell>
          <cell r="L31" t="str">
            <v>J1d</v>
          </cell>
        </row>
        <row r="32">
          <cell r="K32" t="str">
            <v>J1d</v>
          </cell>
          <cell r="L32" t="str">
            <v>J1a</v>
          </cell>
        </row>
        <row r="33">
          <cell r="K33" t="str">
            <v>J2a</v>
          </cell>
          <cell r="L33" t="str">
            <v>J2b</v>
          </cell>
        </row>
        <row r="34">
          <cell r="K34" t="str">
            <v>J2b</v>
          </cell>
          <cell r="L34" t="str">
            <v>J2c</v>
          </cell>
        </row>
        <row r="35">
          <cell r="K35" t="str">
            <v>J2c</v>
          </cell>
          <cell r="L35" t="str">
            <v>J2d</v>
          </cell>
        </row>
        <row r="36">
          <cell r="K36" t="str">
            <v>J2d</v>
          </cell>
          <cell r="L36" t="str">
            <v>J2a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U9" sqref="U9"/>
    </sheetView>
  </sheetViews>
  <sheetFormatPr baseColWidth="10" defaultRowHeight="15.75" x14ac:dyDescent="0.25"/>
  <cols>
    <col min="1" max="1" width="1.375" customWidth="1"/>
    <col min="2" max="2" width="2.375" customWidth="1"/>
    <col min="3" max="3" width="2.125" customWidth="1"/>
    <col min="4" max="4" width="2.625" bestFit="1" customWidth="1"/>
    <col min="5" max="5" width="5.125" bestFit="1" customWidth="1"/>
    <col min="6" max="6" width="28.625" bestFit="1" customWidth="1"/>
    <col min="7" max="7" width="27" bestFit="1" customWidth="1"/>
    <col min="8" max="8" width="10.625" bestFit="1" customWidth="1"/>
    <col min="9" max="9" width="4.125" bestFit="1" customWidth="1"/>
    <col min="10" max="10" width="2.875" bestFit="1" customWidth="1"/>
    <col min="11" max="11" width="26.75" bestFit="1" customWidth="1"/>
    <col min="12" max="12" width="3.5" bestFit="1" customWidth="1"/>
    <col min="13" max="13" width="4.875" bestFit="1" customWidth="1"/>
    <col min="14" max="14" width="4.125" bestFit="1" customWidth="1"/>
    <col min="15" max="15" width="2.375" customWidth="1"/>
    <col min="20" max="20" width="4.125" customWidth="1"/>
  </cols>
  <sheetData>
    <row r="1" spans="1:1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1"/>
    </row>
    <row r="2" spans="1:16" x14ac:dyDescent="0.25">
      <c r="A2" s="38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1"/>
    </row>
    <row r="3" spans="1:16" ht="35.25" x14ac:dyDescent="0.5">
      <c r="A3" s="38"/>
      <c r="B3" s="4"/>
      <c r="C3" s="5"/>
      <c r="D3" s="5"/>
      <c r="E3" s="5"/>
      <c r="F3" s="5"/>
      <c r="G3" s="50" t="s">
        <v>0</v>
      </c>
      <c r="H3" s="50"/>
      <c r="I3" s="50"/>
      <c r="J3" s="50"/>
      <c r="K3" s="50"/>
      <c r="L3" s="50"/>
      <c r="M3" s="6"/>
      <c r="N3" s="7" t="s">
        <v>1</v>
      </c>
      <c r="O3" s="4"/>
      <c r="P3" s="6"/>
    </row>
    <row r="4" spans="1:16" ht="18" x14ac:dyDescent="0.25">
      <c r="A4" s="38"/>
      <c r="B4" s="4"/>
      <c r="C4" s="5"/>
      <c r="D4" s="5"/>
      <c r="E4" s="5"/>
      <c r="F4" s="5"/>
      <c r="G4" s="51" t="str">
        <f>"der BAG "&amp;[1]Titelblatt!$H$8&amp;" in "&amp;[1]Titelblatt!$H$13</f>
        <v>der BAG Gänserndorf in Marchegg</v>
      </c>
      <c r="H4" s="51"/>
      <c r="I4" s="51"/>
      <c r="J4" s="51"/>
      <c r="K4" s="51"/>
      <c r="L4" s="51"/>
      <c r="M4" s="51"/>
      <c r="N4" s="5"/>
      <c r="O4" s="4"/>
      <c r="P4" s="6"/>
    </row>
    <row r="5" spans="1:16" ht="26.25" x14ac:dyDescent="0.25">
      <c r="A5" s="38"/>
      <c r="B5" s="4"/>
      <c r="C5" s="5"/>
      <c r="D5" s="5"/>
      <c r="E5" s="5"/>
      <c r="F5" s="5"/>
      <c r="G5" s="52">
        <f>IF([1]Titelblatt!H15,[1]Titelblatt!H15,"")</f>
        <v>42813</v>
      </c>
      <c r="H5" s="52"/>
      <c r="I5" s="52"/>
      <c r="J5" s="52"/>
      <c r="K5" s="52"/>
      <c r="L5" s="52"/>
      <c r="M5" s="52"/>
      <c r="N5" s="8"/>
      <c r="O5" s="4"/>
      <c r="P5" s="6"/>
    </row>
    <row r="6" spans="1:16" x14ac:dyDescent="0.25">
      <c r="A6" s="38"/>
      <c r="B6" s="9"/>
      <c r="C6" s="10"/>
      <c r="D6" s="11" t="s">
        <v>2</v>
      </c>
      <c r="E6" s="11" t="s">
        <v>3</v>
      </c>
      <c r="F6" s="11" t="s">
        <v>4</v>
      </c>
      <c r="G6" s="11" t="s">
        <v>5</v>
      </c>
      <c r="H6" s="12" t="s">
        <v>6</v>
      </c>
      <c r="I6" s="12" t="s">
        <v>7</v>
      </c>
      <c r="J6" s="53" t="s">
        <v>8</v>
      </c>
      <c r="K6" s="53"/>
      <c r="L6" s="13" t="s">
        <v>9</v>
      </c>
      <c r="M6" s="12" t="s">
        <v>10</v>
      </c>
      <c r="N6" s="14"/>
      <c r="O6" s="9"/>
      <c r="P6" s="15"/>
    </row>
    <row r="7" spans="1:16" ht="16.5" thickBot="1" x14ac:dyDescent="0.3">
      <c r="A7" s="16"/>
      <c r="B7" s="9"/>
      <c r="C7" s="10"/>
      <c r="D7" s="17"/>
      <c r="E7" s="17"/>
      <c r="F7" s="17"/>
      <c r="G7" s="17"/>
      <c r="H7" s="18"/>
      <c r="I7" s="18"/>
      <c r="J7" s="18"/>
      <c r="K7" s="18"/>
      <c r="L7" s="19"/>
      <c r="M7" s="18"/>
      <c r="N7" s="14"/>
      <c r="O7" s="9"/>
      <c r="P7" s="15"/>
    </row>
    <row r="8" spans="1:16" ht="17.25" thickTop="1" thickBot="1" x14ac:dyDescent="0.3">
      <c r="A8" s="38"/>
      <c r="B8" s="2"/>
      <c r="C8" s="39"/>
      <c r="D8" s="47" t="str">
        <f>IF(G8="","","1")</f>
        <v>1</v>
      </c>
      <c r="E8" s="48">
        <v>0.4236111111111111</v>
      </c>
      <c r="F8" s="28" t="s">
        <v>11</v>
      </c>
      <c r="G8" s="28" t="s">
        <v>12</v>
      </c>
      <c r="H8" s="30" t="s">
        <v>13</v>
      </c>
      <c r="I8" s="44" t="s">
        <v>67</v>
      </c>
      <c r="J8" s="20" t="s">
        <v>15</v>
      </c>
      <c r="K8" s="21" t="s">
        <v>16</v>
      </c>
      <c r="L8" s="45" t="str">
        <f>IF(G8="","",[1]Titelblatt!$E$30)</f>
        <v>J1a</v>
      </c>
      <c r="M8" s="46">
        <v>85.67</v>
      </c>
      <c r="N8" s="22" t="s">
        <v>17</v>
      </c>
      <c r="O8" s="2"/>
      <c r="P8" s="1"/>
    </row>
    <row r="9" spans="1:16" ht="17.25" thickTop="1" thickBot="1" x14ac:dyDescent="0.3">
      <c r="A9" s="38"/>
      <c r="B9" s="2"/>
      <c r="C9" s="39"/>
      <c r="D9" s="41"/>
      <c r="E9" s="49"/>
      <c r="F9" s="29"/>
      <c r="G9" s="29"/>
      <c r="H9" s="31"/>
      <c r="I9" s="33"/>
      <c r="J9" s="23" t="str">
        <f>IF(J8="W.:","P.:","W.:")</f>
        <v>W.:</v>
      </c>
      <c r="K9" s="24" t="s">
        <v>18</v>
      </c>
      <c r="L9" s="35"/>
      <c r="M9" s="37"/>
      <c r="N9" s="22" t="s">
        <v>19</v>
      </c>
      <c r="O9" s="2"/>
      <c r="P9" s="1"/>
    </row>
    <row r="10" spans="1:16" ht="17.25" thickTop="1" thickBot="1" x14ac:dyDescent="0.3">
      <c r="A10" s="38"/>
      <c r="B10" s="2"/>
      <c r="C10" s="39"/>
      <c r="D10" s="40" t="str">
        <f>IF(F10="","","2")</f>
        <v>2</v>
      </c>
      <c r="E10" s="42">
        <v>0.43402777777777773</v>
      </c>
      <c r="F10" s="28" t="s">
        <v>20</v>
      </c>
      <c r="G10" s="28" t="s">
        <v>21</v>
      </c>
      <c r="H10" s="30" t="s">
        <v>22</v>
      </c>
      <c r="I10" s="32" t="s">
        <v>14</v>
      </c>
      <c r="J10" s="25" t="s">
        <v>15</v>
      </c>
      <c r="K10" s="21" t="s">
        <v>23</v>
      </c>
      <c r="L10" s="34" t="str">
        <f>IF(F10="","",IF([1]Titelblatt!$H$20="","J1a",VLOOKUP(L8,[1]Titelblatt!$K$29:$L$36,2)))</f>
        <v>J1a</v>
      </c>
      <c r="M10" s="36">
        <v>87.75</v>
      </c>
      <c r="N10" s="22" t="s">
        <v>24</v>
      </c>
      <c r="O10" s="2"/>
      <c r="P10" s="1"/>
    </row>
    <row r="11" spans="1:16" ht="17.25" thickTop="1" thickBot="1" x14ac:dyDescent="0.3">
      <c r="A11" s="38"/>
      <c r="B11" s="2"/>
      <c r="C11" s="39"/>
      <c r="D11" s="41"/>
      <c r="E11" s="43"/>
      <c r="F11" s="29"/>
      <c r="G11" s="29"/>
      <c r="H11" s="31"/>
      <c r="I11" s="33"/>
      <c r="J11" s="23" t="str">
        <f>IF(J10="W.:","P.:","W.:")</f>
        <v>W.:</v>
      </c>
      <c r="K11" s="21" t="s">
        <v>25</v>
      </c>
      <c r="L11" s="35"/>
      <c r="M11" s="37"/>
      <c r="N11" s="22" t="s">
        <v>26</v>
      </c>
      <c r="O11" s="2"/>
      <c r="P11" s="1"/>
    </row>
    <row r="12" spans="1:16" ht="17.25" thickTop="1" thickBot="1" x14ac:dyDescent="0.3">
      <c r="A12" s="38"/>
      <c r="B12" s="2"/>
      <c r="C12" s="39"/>
      <c r="D12" s="40" t="str">
        <f>IF(F12="","","3")</f>
        <v>3</v>
      </c>
      <c r="E12" s="42">
        <v>0.44444444444444442</v>
      </c>
      <c r="F12" s="28" t="s">
        <v>27</v>
      </c>
      <c r="G12" s="28" t="s">
        <v>28</v>
      </c>
      <c r="H12" s="30" t="s">
        <v>29</v>
      </c>
      <c r="I12" s="32" t="s">
        <v>14</v>
      </c>
      <c r="J12" s="25" t="s">
        <v>15</v>
      </c>
      <c r="K12" s="21" t="s">
        <v>23</v>
      </c>
      <c r="L12" s="34" t="str">
        <f>IF(F12="","",IF([1]Titelblatt!$H$20="","J1a",VLOOKUP(L10,[1]Titelblatt!$K$29:$L$36,2)))</f>
        <v>J1a</v>
      </c>
      <c r="M12" s="36">
        <v>87.75</v>
      </c>
      <c r="N12" s="22" t="s">
        <v>30</v>
      </c>
      <c r="O12" s="2"/>
      <c r="P12" s="1"/>
    </row>
    <row r="13" spans="1:16" ht="17.25" thickTop="1" thickBot="1" x14ac:dyDescent="0.3">
      <c r="A13" s="38"/>
      <c r="B13" s="2"/>
      <c r="C13" s="39"/>
      <c r="D13" s="41"/>
      <c r="E13" s="43"/>
      <c r="F13" s="29"/>
      <c r="G13" s="29"/>
      <c r="H13" s="31"/>
      <c r="I13" s="33"/>
      <c r="J13" s="23" t="str">
        <f>IF(J12="W.:","P.:","W.:")</f>
        <v>W.:</v>
      </c>
      <c r="K13" s="21" t="s">
        <v>31</v>
      </c>
      <c r="L13" s="35"/>
      <c r="M13" s="37"/>
      <c r="N13" s="22" t="s">
        <v>32</v>
      </c>
      <c r="O13" s="2"/>
      <c r="P13" s="1"/>
    </row>
    <row r="14" spans="1:16" ht="17.25" thickTop="1" thickBot="1" x14ac:dyDescent="0.3">
      <c r="A14" s="38"/>
      <c r="B14" s="2"/>
      <c r="C14" s="39"/>
      <c r="D14" s="40" t="str">
        <f>IF(F14="","","4")</f>
        <v>4</v>
      </c>
      <c r="E14" s="42">
        <v>0.4548611111111111</v>
      </c>
      <c r="F14" s="28" t="s">
        <v>33</v>
      </c>
      <c r="G14" s="28" t="s">
        <v>34</v>
      </c>
      <c r="H14" s="30" t="s">
        <v>35</v>
      </c>
      <c r="I14" s="32" t="s">
        <v>14</v>
      </c>
      <c r="J14" s="25" t="s">
        <v>15</v>
      </c>
      <c r="K14" s="21" t="s">
        <v>36</v>
      </c>
      <c r="L14" s="34" t="str">
        <f>IF(F14="","",IF([1]Titelblatt!$H$20="","J1a",VLOOKUP(L12,[1]Titelblatt!$K$29:$L$36,2)))</f>
        <v>J1a</v>
      </c>
      <c r="M14" s="36">
        <v>94</v>
      </c>
      <c r="N14" s="22" t="s">
        <v>14</v>
      </c>
      <c r="O14" s="2"/>
      <c r="P14" s="1"/>
    </row>
    <row r="15" spans="1:16" ht="17.25" thickTop="1" thickBot="1" x14ac:dyDescent="0.3">
      <c r="A15" s="38"/>
      <c r="B15" s="2"/>
      <c r="C15" s="39"/>
      <c r="D15" s="41"/>
      <c r="E15" s="43"/>
      <c r="F15" s="29"/>
      <c r="G15" s="29"/>
      <c r="H15" s="31"/>
      <c r="I15" s="33"/>
      <c r="J15" s="23" t="str">
        <f>IF(J14="W.:","P.:","W.:")</f>
        <v>W.:</v>
      </c>
      <c r="K15" s="21" t="s">
        <v>37</v>
      </c>
      <c r="L15" s="35"/>
      <c r="M15" s="37"/>
      <c r="N15" s="22" t="s">
        <v>38</v>
      </c>
      <c r="O15" s="2"/>
      <c r="P15" s="1"/>
    </row>
    <row r="16" spans="1:16" ht="17.25" thickTop="1" thickBot="1" x14ac:dyDescent="0.3">
      <c r="A16" s="38"/>
      <c r="B16" s="2"/>
      <c r="C16" s="39"/>
      <c r="D16" s="40" t="str">
        <f>IF(F16="","","5")</f>
        <v>5</v>
      </c>
      <c r="E16" s="42">
        <v>0.46527777777777773</v>
      </c>
      <c r="F16" s="28" t="s">
        <v>39</v>
      </c>
      <c r="G16" s="28" t="s">
        <v>40</v>
      </c>
      <c r="H16" s="30" t="s">
        <v>41</v>
      </c>
      <c r="I16" s="32" t="s">
        <v>38</v>
      </c>
      <c r="J16" s="20" t="s">
        <v>15</v>
      </c>
      <c r="K16" s="21" t="s">
        <v>42</v>
      </c>
      <c r="L16" s="34" t="str">
        <f>IF(F16="","",IF([1]Titelblatt!$H$20="","J1a",VLOOKUP(L14,[1]Titelblatt!$K$29:$L$36,2)))</f>
        <v>J1a</v>
      </c>
      <c r="M16" s="36">
        <v>86.5</v>
      </c>
      <c r="N16" s="22" t="s">
        <v>43</v>
      </c>
      <c r="O16" s="2"/>
      <c r="P16" s="1"/>
    </row>
    <row r="17" spans="1:16" ht="17.25" thickTop="1" thickBot="1" x14ac:dyDescent="0.3">
      <c r="A17" s="38"/>
      <c r="B17" s="2"/>
      <c r="C17" s="39"/>
      <c r="D17" s="41"/>
      <c r="E17" s="43"/>
      <c r="F17" s="29"/>
      <c r="G17" s="29"/>
      <c r="H17" s="31"/>
      <c r="I17" s="33"/>
      <c r="J17" s="23" t="str">
        <f>IF(J16="W.:","P.:","W.:")</f>
        <v>W.:</v>
      </c>
      <c r="K17" s="21" t="s">
        <v>44</v>
      </c>
      <c r="L17" s="35"/>
      <c r="M17" s="37"/>
      <c r="N17" s="22" t="s">
        <v>45</v>
      </c>
      <c r="O17" s="2"/>
      <c r="P17" s="1"/>
    </row>
    <row r="18" spans="1:16" ht="17.25" thickTop="1" thickBot="1" x14ac:dyDescent="0.3">
      <c r="A18" s="38"/>
      <c r="B18" s="2"/>
      <c r="C18" s="39"/>
      <c r="D18" s="40" t="str">
        <f>IF(F18="","","6")</f>
        <v>6</v>
      </c>
      <c r="E18" s="42">
        <v>0.46875</v>
      </c>
      <c r="F18" s="28" t="s">
        <v>46</v>
      </c>
      <c r="G18" s="28" t="s">
        <v>47</v>
      </c>
      <c r="H18" s="30" t="s">
        <v>48</v>
      </c>
      <c r="I18" s="32" t="s">
        <v>14</v>
      </c>
      <c r="J18" s="25" t="s">
        <v>15</v>
      </c>
      <c r="K18" s="21" t="s">
        <v>36</v>
      </c>
      <c r="L18" s="34" t="str">
        <f>IF(F18="","",IF([1]Titelblatt!$H$20="","J1a",VLOOKUP(L16,[1]Titelblatt!$K$29:$L$36,2)))</f>
        <v>J1a</v>
      </c>
      <c r="M18" s="36">
        <v>86.25</v>
      </c>
      <c r="N18" s="22" t="s">
        <v>49</v>
      </c>
      <c r="O18" s="2"/>
      <c r="P18" s="1"/>
    </row>
    <row r="19" spans="1:16" ht="17.25" thickTop="1" thickBot="1" x14ac:dyDescent="0.3">
      <c r="A19" s="38"/>
      <c r="B19" s="2"/>
      <c r="C19" s="39"/>
      <c r="D19" s="41"/>
      <c r="E19" s="43"/>
      <c r="F19" s="29"/>
      <c r="G19" s="29"/>
      <c r="H19" s="31"/>
      <c r="I19" s="33"/>
      <c r="J19" s="23" t="str">
        <f>IF(J18="W.:","P.:","W.:")</f>
        <v>W.:</v>
      </c>
      <c r="K19" s="21" t="s">
        <v>25</v>
      </c>
      <c r="L19" s="35"/>
      <c r="M19" s="37"/>
      <c r="N19" s="22"/>
      <c r="O19" s="2"/>
      <c r="P19" s="1"/>
    </row>
    <row r="20" spans="1:16" ht="17.25" thickTop="1" thickBot="1" x14ac:dyDescent="0.3">
      <c r="A20" s="38"/>
      <c r="B20" s="2"/>
      <c r="C20" s="39"/>
      <c r="D20" s="40" t="str">
        <f>IF(F20="","","7")</f>
        <v>7</v>
      </c>
      <c r="E20" s="42">
        <v>0.54166666666666663</v>
      </c>
      <c r="F20" s="28" t="s">
        <v>50</v>
      </c>
      <c r="G20" s="28" t="s">
        <v>51</v>
      </c>
      <c r="H20" s="30" t="s">
        <v>52</v>
      </c>
      <c r="I20" s="32" t="s">
        <v>14</v>
      </c>
      <c r="J20" s="25" t="s">
        <v>15</v>
      </c>
      <c r="K20" s="21" t="s">
        <v>36</v>
      </c>
      <c r="L20" s="34" t="str">
        <f>IF(F20="","",IF([1]Titelblatt!$H$20="","J1a",VLOOKUP(L18,[1]Titelblatt!$K$29:$L$36,2)))</f>
        <v>J1a</v>
      </c>
      <c r="M20" s="36">
        <v>85.83</v>
      </c>
      <c r="N20" s="22" t="s">
        <v>53</v>
      </c>
      <c r="O20" s="2"/>
      <c r="P20" s="1"/>
    </row>
    <row r="21" spans="1:16" ht="17.25" thickTop="1" thickBot="1" x14ac:dyDescent="0.3">
      <c r="A21" s="38"/>
      <c r="B21" s="2"/>
      <c r="C21" s="39"/>
      <c r="D21" s="41"/>
      <c r="E21" s="43"/>
      <c r="F21" s="29"/>
      <c r="G21" s="29"/>
      <c r="H21" s="31"/>
      <c r="I21" s="33"/>
      <c r="J21" s="23" t="str">
        <f>IF(J20="W.:","P.:","W.:")</f>
        <v>W.:</v>
      </c>
      <c r="K21" s="21" t="s">
        <v>54</v>
      </c>
      <c r="L21" s="35"/>
      <c r="M21" s="37"/>
      <c r="N21" s="22" t="s">
        <v>55</v>
      </c>
      <c r="O21" s="2"/>
      <c r="P21" s="1"/>
    </row>
    <row r="22" spans="1:16" ht="17.25" thickTop="1" thickBot="1" x14ac:dyDescent="0.3">
      <c r="A22" s="38"/>
      <c r="B22" s="2"/>
      <c r="C22" s="39"/>
      <c r="D22" s="40" t="str">
        <f>IF(F22="","","8")</f>
        <v>8</v>
      </c>
      <c r="E22" s="42">
        <v>0.55208333333333337</v>
      </c>
      <c r="F22" s="28" t="s">
        <v>56</v>
      </c>
      <c r="G22" s="28" t="s">
        <v>57</v>
      </c>
      <c r="H22" s="30" t="s">
        <v>58</v>
      </c>
      <c r="I22" s="32" t="s">
        <v>14</v>
      </c>
      <c r="J22" s="25" t="s">
        <v>15</v>
      </c>
      <c r="K22" s="21" t="s">
        <v>36</v>
      </c>
      <c r="L22" s="34" t="str">
        <f>IF(F22="","",IF([1]Titelblatt!$H$20="","J1a",VLOOKUP(L20,[1]Titelblatt!$K$29:$L$36,2)))</f>
        <v>J1a</v>
      </c>
      <c r="M22" s="36">
        <v>89</v>
      </c>
      <c r="N22" s="22" t="s">
        <v>59</v>
      </c>
      <c r="O22" s="2"/>
      <c r="P22" s="1"/>
    </row>
    <row r="23" spans="1:16" ht="17.25" thickTop="1" thickBot="1" x14ac:dyDescent="0.3">
      <c r="A23" s="38"/>
      <c r="B23" s="2"/>
      <c r="C23" s="39"/>
      <c r="D23" s="41"/>
      <c r="E23" s="43"/>
      <c r="F23" s="29"/>
      <c r="G23" s="29"/>
      <c r="H23" s="31"/>
      <c r="I23" s="33"/>
      <c r="J23" s="23" t="str">
        <f>IF(J22="W.:","P.:","W.:")</f>
        <v>W.:</v>
      </c>
      <c r="K23" s="21" t="s">
        <v>60</v>
      </c>
      <c r="L23" s="35"/>
      <c r="M23" s="37"/>
      <c r="N23" s="22" t="s">
        <v>61</v>
      </c>
      <c r="O23" s="2"/>
      <c r="P23" s="1"/>
    </row>
    <row r="24" spans="1:16" ht="17.25" thickTop="1" thickBot="1" x14ac:dyDescent="0.3">
      <c r="A24" s="38"/>
      <c r="B24" s="2"/>
      <c r="C24" s="39"/>
      <c r="D24" s="40" t="str">
        <f>IF(F24="","","9")</f>
        <v>9</v>
      </c>
      <c r="E24" s="42">
        <v>0.5625</v>
      </c>
      <c r="F24" s="28" t="s">
        <v>62</v>
      </c>
      <c r="G24" s="28" t="s">
        <v>63</v>
      </c>
      <c r="H24" s="30" t="s">
        <v>35</v>
      </c>
      <c r="I24" s="32" t="s">
        <v>14</v>
      </c>
      <c r="J24" s="20" t="s">
        <v>15</v>
      </c>
      <c r="K24" s="24" t="s">
        <v>23</v>
      </c>
      <c r="L24" s="34" t="str">
        <f>IF(F24="","",IF([1]Titelblatt!$H$20="","J1a",VLOOKUP(L22,[1]Titelblatt!$K$29:$L$36,2)))</f>
        <v>J1a</v>
      </c>
      <c r="M24" s="36">
        <v>90.33</v>
      </c>
      <c r="N24" s="22" t="s">
        <v>64</v>
      </c>
      <c r="O24" s="2"/>
      <c r="P24" s="1"/>
    </row>
    <row r="25" spans="1:16" ht="17.25" thickTop="1" thickBot="1" x14ac:dyDescent="0.3">
      <c r="A25" s="38"/>
      <c r="B25" s="2"/>
      <c r="C25" s="39"/>
      <c r="D25" s="41"/>
      <c r="E25" s="43"/>
      <c r="F25" s="29"/>
      <c r="G25" s="29"/>
      <c r="H25" s="31"/>
      <c r="I25" s="33"/>
      <c r="J25" s="23" t="str">
        <f>IF(J24="W.:","P.:","W.:")</f>
        <v>W.:</v>
      </c>
      <c r="K25" s="21" t="s">
        <v>65</v>
      </c>
      <c r="L25" s="35"/>
      <c r="M25" s="37"/>
      <c r="N25" s="22" t="s">
        <v>66</v>
      </c>
      <c r="O25" s="2"/>
      <c r="P25" s="1"/>
    </row>
    <row r="26" spans="1:16" ht="16.5" thickTop="1" x14ac:dyDescent="0.25">
      <c r="A26" s="38"/>
      <c r="B26" s="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"/>
      <c r="P26" s="1"/>
    </row>
    <row r="27" spans="1:16" x14ac:dyDescent="0.25">
      <c r="A27" s="38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2"/>
      <c r="N27" s="26"/>
      <c r="O27" s="2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7"/>
      <c r="M28" s="1"/>
      <c r="N28" s="1"/>
      <c r="O28" s="1"/>
      <c r="P28" s="1"/>
    </row>
  </sheetData>
  <mergeCells count="98">
    <mergeCell ref="I8:I9"/>
    <mergeCell ref="F8:F9"/>
    <mergeCell ref="A1:A6"/>
    <mergeCell ref="B1:N1"/>
    <mergeCell ref="G3:L3"/>
    <mergeCell ref="G4:M4"/>
    <mergeCell ref="G5:M5"/>
    <mergeCell ref="J6:K6"/>
    <mergeCell ref="A10:A11"/>
    <mergeCell ref="C10:C11"/>
    <mergeCell ref="D10:D11"/>
    <mergeCell ref="E10:E11"/>
    <mergeCell ref="A8:A9"/>
    <mergeCell ref="C8:C9"/>
    <mergeCell ref="D8:D9"/>
    <mergeCell ref="E8:E9"/>
    <mergeCell ref="L10:L11"/>
    <mergeCell ref="M10:M11"/>
    <mergeCell ref="G8:G9"/>
    <mergeCell ref="H8:H9"/>
    <mergeCell ref="L8:L9"/>
    <mergeCell ref="M8:M9"/>
    <mergeCell ref="F12:F13"/>
    <mergeCell ref="F10:F11"/>
    <mergeCell ref="G10:G11"/>
    <mergeCell ref="H10:H11"/>
    <mergeCell ref="I10:I11"/>
    <mergeCell ref="A14:A15"/>
    <mergeCell ref="C14:C15"/>
    <mergeCell ref="D14:D15"/>
    <mergeCell ref="E14:E15"/>
    <mergeCell ref="A12:A13"/>
    <mergeCell ref="C12:C13"/>
    <mergeCell ref="D12:D13"/>
    <mergeCell ref="E12:E13"/>
    <mergeCell ref="L14:L15"/>
    <mergeCell ref="M14:M15"/>
    <mergeCell ref="G12:G13"/>
    <mergeCell ref="H12:H13"/>
    <mergeCell ref="I12:I13"/>
    <mergeCell ref="L12:L13"/>
    <mergeCell ref="M12:M13"/>
    <mergeCell ref="F16:F17"/>
    <mergeCell ref="F14:F15"/>
    <mergeCell ref="G14:G15"/>
    <mergeCell ref="H14:H15"/>
    <mergeCell ref="I14:I15"/>
    <mergeCell ref="A18:A19"/>
    <mergeCell ref="C18:C19"/>
    <mergeCell ref="D18:D19"/>
    <mergeCell ref="E18:E19"/>
    <mergeCell ref="A16:A17"/>
    <mergeCell ref="C16:C17"/>
    <mergeCell ref="D16:D17"/>
    <mergeCell ref="E16:E17"/>
    <mergeCell ref="L18:L19"/>
    <mergeCell ref="M18:M19"/>
    <mergeCell ref="G16:G17"/>
    <mergeCell ref="H16:H17"/>
    <mergeCell ref="I16:I17"/>
    <mergeCell ref="L16:L17"/>
    <mergeCell ref="M16:M17"/>
    <mergeCell ref="F20:F21"/>
    <mergeCell ref="F18:F19"/>
    <mergeCell ref="G18:G19"/>
    <mergeCell ref="H18:H19"/>
    <mergeCell ref="I18:I19"/>
    <mergeCell ref="A22:A23"/>
    <mergeCell ref="C22:C23"/>
    <mergeCell ref="D22:D23"/>
    <mergeCell ref="E22:E23"/>
    <mergeCell ref="A20:A21"/>
    <mergeCell ref="C20:C21"/>
    <mergeCell ref="D20:D21"/>
    <mergeCell ref="E20:E21"/>
    <mergeCell ref="M22:M23"/>
    <mergeCell ref="G20:G21"/>
    <mergeCell ref="H20:H21"/>
    <mergeCell ref="I20:I21"/>
    <mergeCell ref="L20:L21"/>
    <mergeCell ref="M20:M21"/>
    <mergeCell ref="F22:F23"/>
    <mergeCell ref="G22:G23"/>
    <mergeCell ref="H22:H23"/>
    <mergeCell ref="I22:I23"/>
    <mergeCell ref="L22:L23"/>
    <mergeCell ref="A26:A27"/>
    <mergeCell ref="C26:N26"/>
    <mergeCell ref="A24:A25"/>
    <mergeCell ref="C24:C25"/>
    <mergeCell ref="D24:D25"/>
    <mergeCell ref="E24:E25"/>
    <mergeCell ref="F24:F25"/>
    <mergeCell ref="G24:G25"/>
    <mergeCell ref="H24:H25"/>
    <mergeCell ref="I24:I25"/>
    <mergeCell ref="L24:L25"/>
    <mergeCell ref="M24:M25"/>
  </mergeCells>
  <dataValidations count="5">
    <dataValidation type="list" allowBlank="1" showInputMessage="1" showErrorMessage="1" sqref="J8:J25">
      <formula1>#REF!</formula1>
    </dataValidation>
    <dataValidation type="list" allowBlank="1" showInputMessage="1" showErrorMessage="1" errorTitle="Fehlerhafte Eingabe" error="Es sind nur die Codeebezeichnungen_x000a_J1a, J1b, J1c, J1d_x000a_J2a, J2b, J2c, J2d_x000a_erlaubt." promptTitle="Jury-Code" prompt="Geben Sie die Codebezeichnung der jeweiligen Jury ein:_x000a_J1a, J1b, J1c, J1d_x000a_J2a, J2b, J2c, J2d_x000a_(siehe Registerkarte Titelblatt)." sqref="L8:L25">
      <formula1>$N$20:$N$25</formula1>
    </dataValidation>
    <dataValidation type="decimal" allowBlank="1" showInputMessage="1" showErrorMessage="1" promptTitle="Eingabe der Punkte" prompt="Diese Spalte ist optional und für eine Ergebnisliste nach Beendigung der Konzertwertung gedacht." sqref="M8:M25">
      <formula1>50.5</formula1>
      <formula2>100</formula2>
    </dataValidation>
    <dataValidation type="time" allowBlank="1" showInputMessage="1" showErrorMessage="1" promptTitle="Eingabe der Uhrzeit" prompt="im Format hh:mm (z.B.: 8:00)" sqref="E8:E25">
      <formula1>0</formula1>
      <formula2>0.999305555555556</formula2>
    </dataValidation>
    <dataValidation type="list" allowBlank="1" showInputMessage="1" showErrorMessage="1" errorTitle="Eingabe der Stufe" error="Es sind nur die Bezeichnungen A, B, C, D, E bzw. Aj, Bj, Cj, Dj, Ej zulässig!" sqref="I10:I25">
      <formula1>$N$8:$N$18</formula1>
    </dataValidation>
  </dataValidations>
  <pageMargins left="0.7" right="0.7" top="0.78740157499999996" bottom="0.78740157499999996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Global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Haberl, Franz</dc:creator>
  <cp:lastModifiedBy>Haberl, Franz</cp:lastModifiedBy>
  <dcterms:created xsi:type="dcterms:W3CDTF">2017-03-23T07:58:11Z</dcterms:created>
  <dcterms:modified xsi:type="dcterms:W3CDTF">2017-04-05T06:52:48Z</dcterms:modified>
</cp:coreProperties>
</file>